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n.b/Documents/Dropbox/Mac/Desktop/"/>
    </mc:Choice>
  </mc:AlternateContent>
  <xr:revisionPtr revIDLastSave="0" documentId="13_ncr:1_{3317FB02-6005-1940-8F34-2B60C7CBA644}" xr6:coauthVersionLast="47" xr6:coauthVersionMax="47" xr10:uidLastSave="{00000000-0000-0000-0000-000000000000}"/>
  <bookViews>
    <workbookView xWindow="3420" yWindow="500" windowWidth="25380" windowHeight="16360" xr2:uid="{6B77BD8C-7D53-4DD9-BC4A-2D79FE9BD8C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15" i="1"/>
  <c r="C61" i="1"/>
  <c r="C52" i="1"/>
  <c r="C42" i="1"/>
  <c r="C36" i="1"/>
  <c r="C45" i="1" s="1"/>
  <c r="C46" i="1" s="1"/>
  <c r="C19" i="1"/>
  <c r="C12" i="1"/>
  <c r="C60" i="1" l="1"/>
  <c r="C51" i="1"/>
  <c r="C21" i="1"/>
  <c r="C22" i="1" s="1"/>
  <c r="C62" i="1" l="1"/>
  <c r="C64" i="1" s="1"/>
  <c r="F32" i="1" s="1"/>
  <c r="F34" i="1" s="1"/>
  <c r="C53" i="1"/>
  <c r="C55" i="1" s="1"/>
  <c r="F16" i="1" s="1"/>
  <c r="F19" i="1" l="1"/>
  <c r="F18" i="1"/>
</calcChain>
</file>

<file path=xl/sharedStrings.xml><?xml version="1.0" encoding="utf-8"?>
<sst xmlns="http://schemas.openxmlformats.org/spreadsheetml/2006/main" count="63" uniqueCount="50">
  <si>
    <t>I. LIQUIDATION</t>
  </si>
  <si>
    <t>CONCERNANT L’INDIVISION ANTE-COMMUNAUTAIRE</t>
  </si>
  <si>
    <t>ACTIF INDIVIS</t>
  </si>
  <si>
    <t>PASSIF INDIVIS</t>
  </si>
  <si>
    <t>Créance de la communauté (215 718,51/334 898,04 * 760 000)</t>
  </si>
  <si>
    <t>Créance Madame (35 000/334 898,04 * 760 000)</t>
  </si>
  <si>
    <t xml:space="preserve">Balance : </t>
  </si>
  <si>
    <t>PAR DEUX</t>
  </si>
  <si>
    <t>TOTAL</t>
  </si>
  <si>
    <t>CONCERNANT LA COMMUNAUTE</t>
  </si>
  <si>
    <t xml:space="preserve">EPARGNE </t>
  </si>
  <si>
    <t>EPARGNE SALARIALE</t>
  </si>
  <si>
    <t>23 417,65</t>
  </si>
  <si>
    <t>CREANCE DE LA COMMUNAUTE</t>
  </si>
  <si>
    <t>TOTAL DE L'ACTIF INDIVIS</t>
  </si>
  <si>
    <t>TOTAL DU PASSIF INDIVIS</t>
  </si>
  <si>
    <t>PASSIF COMMUN</t>
  </si>
  <si>
    <t>ACTIF COMMUN</t>
  </si>
  <si>
    <t xml:space="preserve">RECOMPENSE DE MONSIEUR  </t>
  </si>
  <si>
    <t>ACTIF NET DE LA COMMUNAUTE</t>
  </si>
  <si>
    <t>DROITS DES EPOUX</t>
  </si>
  <si>
    <t xml:space="preserve">MADAME a droit à : </t>
  </si>
  <si>
    <t xml:space="preserve">½ du boni liquidatif </t>
  </si>
  <si>
    <t>sa récompense </t>
  </si>
  <si>
    <t>sa part de l’actif net indivis </t>
  </si>
  <si>
    <t>ACTIF NET INDIVIS</t>
  </si>
  <si>
    <t xml:space="preserve">MONSIEUR a droit à : </t>
  </si>
  <si>
    <t>II. PROPOSITION DES ATTRIBUTIONS</t>
  </si>
  <si>
    <t>Pour Madame</t>
  </si>
  <si>
    <t xml:space="preserve">EPARGNE (183 145,13/2) </t>
  </si>
  <si>
    <t xml:space="preserve">sous total </t>
  </si>
  <si>
    <t xml:space="preserve">elle a droit à </t>
  </si>
  <si>
    <t xml:space="preserve">elle perçoit la soulte de </t>
  </si>
  <si>
    <t xml:space="preserve">SCOOTER </t>
  </si>
  <si>
    <t xml:space="preserve">or il a droit à </t>
  </si>
  <si>
    <t xml:space="preserve">donc il doit une soulte à Madame de </t>
  </si>
  <si>
    <t>Pour Monsieur</t>
  </si>
  <si>
    <t>est (presque)égal à ses droits / écart :</t>
  </si>
  <si>
    <t>IMMEUBLE 1</t>
  </si>
  <si>
    <t>IMMEUBLE 2</t>
  </si>
  <si>
    <t>IMMEUBLE 3</t>
  </si>
  <si>
    <t>ACTIONS PEA</t>
  </si>
  <si>
    <t>IMMEUBLE 2 (185 600/2)</t>
  </si>
  <si>
    <t>IMMEUBLE 3 (249 500/2)</t>
  </si>
  <si>
    <r>
      <rPr>
        <b/>
        <sz val="11"/>
        <color theme="1"/>
        <rFont val="Times New Roman"/>
        <family val="1"/>
      </rPr>
      <t>COMMENTAIRES</t>
    </r>
    <r>
      <rPr>
        <sz val="11"/>
        <color theme="1"/>
        <rFont val="Times New Roman"/>
        <family val="1"/>
      </rPr>
      <t xml:space="preserve"> : maintien en indivision de l'immeuble 1 
et partage pour moitié de l’épargne</t>
    </r>
  </si>
  <si>
    <t>VTM</t>
  </si>
  <si>
    <t xml:space="preserve">2 VTM </t>
  </si>
  <si>
    <t>ACTIONS</t>
  </si>
  <si>
    <r>
      <rPr>
        <b/>
        <sz val="11"/>
        <color theme="1"/>
        <rFont val="Times New Roman"/>
        <family val="1"/>
      </rPr>
      <t>COMMENTAIRES</t>
    </r>
    <r>
      <rPr>
        <sz val="11"/>
        <color theme="1"/>
        <rFont val="Times New Roman"/>
        <family val="1"/>
      </rPr>
      <t xml:space="preserve"> : Monsieur souhaite conserver le bien IMMEUBLE 2</t>
    </r>
  </si>
  <si>
    <t>Sofian Bouzerara - Avocat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</si>
</sst>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3" x14ac:knownFonts="1">
    <font>
      <sz val="11"/>
      <color theme="1"/>
      <name val="Calibri"/>
      <family val="2"/>
      <scheme val="minor"/>
    </font>
    <font>
      <b/>
      <i/>
      <u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i/>
      <u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2" fillId="0" borderId="0" xfId="0" applyFont="1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6" fillId="0" borderId="6" xfId="0" applyFont="1" applyBorder="1" applyAlignment="1" applyProtection="1">
      <alignment horizontal="justify" vertical="center"/>
      <protection locked="0"/>
    </xf>
    <xf numFmtId="0" fontId="4" fillId="0" borderId="9" xfId="0" applyFont="1" applyBorder="1" applyProtection="1">
      <protection locked="0"/>
    </xf>
    <xf numFmtId="0" fontId="6" fillId="0" borderId="10" xfId="0" applyFont="1" applyBorder="1" applyAlignment="1" applyProtection="1">
      <alignment horizontal="justify" vertical="center"/>
      <protection locked="0"/>
    </xf>
    <xf numFmtId="165" fontId="9" fillId="0" borderId="11" xfId="0" applyNumberFormat="1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vertical="center"/>
      <protection locked="0"/>
    </xf>
    <xf numFmtId="164" fontId="9" fillId="0" borderId="7" xfId="0" applyNumberFormat="1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164" fontId="7" fillId="0" borderId="9" xfId="0" applyNumberFormat="1" applyFont="1" applyBorder="1" applyAlignment="1" applyProtection="1">
      <alignment horizontal="right" vertical="center"/>
      <protection locked="0"/>
    </xf>
    <xf numFmtId="164" fontId="7" fillId="0" borderId="7" xfId="0" applyNumberFormat="1" applyFont="1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justify" vertical="center"/>
      <protection locked="0"/>
    </xf>
    <xf numFmtId="164" fontId="9" fillId="0" borderId="9" xfId="0" applyNumberFormat="1" applyFont="1" applyBorder="1" applyAlignment="1" applyProtection="1">
      <alignment horizontal="right"/>
      <protection locked="0"/>
    </xf>
    <xf numFmtId="164" fontId="7" fillId="0" borderId="7" xfId="0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9" fillId="0" borderId="6" xfId="0" applyFont="1" applyBorder="1" applyProtection="1"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8" fillId="0" borderId="2" xfId="0" applyFont="1" applyBorder="1" applyProtection="1">
      <protection locked="0"/>
    </xf>
    <xf numFmtId="164" fontId="7" fillId="0" borderId="3" xfId="0" applyNumberFormat="1" applyFont="1" applyBorder="1" applyAlignment="1" applyProtection="1">
      <alignment horizontal="right"/>
      <protection locked="0"/>
    </xf>
    <xf numFmtId="0" fontId="8" fillId="0" borderId="10" xfId="0" applyFont="1" applyBorder="1" applyProtection="1">
      <protection locked="0"/>
    </xf>
    <xf numFmtId="164" fontId="7" fillId="0" borderId="11" xfId="0" applyNumberFormat="1" applyFont="1" applyBorder="1" applyAlignment="1" applyProtection="1">
      <alignment horizontal="right" vertical="center"/>
      <protection locked="0"/>
    </xf>
    <xf numFmtId="164" fontId="9" fillId="0" borderId="9" xfId="0" applyNumberFormat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7" fillId="0" borderId="7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justify" vertical="center"/>
      <protection locked="0"/>
    </xf>
    <xf numFmtId="164" fontId="9" fillId="0" borderId="5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justify" vertical="center"/>
      <protection locked="0"/>
    </xf>
    <xf numFmtId="165" fontId="9" fillId="0" borderId="7" xfId="0" applyNumberFormat="1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right" vertical="center"/>
      <protection locked="0"/>
    </xf>
    <xf numFmtId="164" fontId="4" fillId="0" borderId="8" xfId="0" applyNumberFormat="1" applyFont="1" applyBorder="1" applyProtection="1">
      <protection locked="0"/>
    </xf>
    <xf numFmtId="164" fontId="4" fillId="0" borderId="9" xfId="0" applyNumberFormat="1" applyFont="1" applyBorder="1" applyProtection="1">
      <protection locked="0"/>
    </xf>
    <xf numFmtId="164" fontId="7" fillId="0" borderId="3" xfId="0" applyNumberFormat="1" applyFont="1" applyBorder="1" applyAlignment="1" applyProtection="1">
      <alignment horizontal="right" vertical="center"/>
      <protection locked="0"/>
    </xf>
    <xf numFmtId="165" fontId="7" fillId="0" borderId="7" xfId="0" applyNumberFormat="1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164" fontId="7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164" fontId="7" fillId="0" borderId="0" xfId="0" applyNumberFormat="1" applyFont="1" applyProtection="1"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6" xfId="0" applyFont="1" applyBorder="1" applyProtection="1">
      <protection locked="0"/>
    </xf>
    <xf numFmtId="164" fontId="7" fillId="0" borderId="9" xfId="0" applyNumberFormat="1" applyFont="1" applyBorder="1" applyProtection="1">
      <protection locked="0"/>
    </xf>
    <xf numFmtId="0" fontId="7" fillId="0" borderId="12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right"/>
      <protection locked="0"/>
    </xf>
    <xf numFmtId="0" fontId="4" fillId="0" borderId="9" xfId="0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right"/>
      <protection locked="0"/>
    </xf>
    <xf numFmtId="164" fontId="9" fillId="0" borderId="8" xfId="0" applyNumberFormat="1" applyFont="1" applyBorder="1" applyAlignment="1" applyProtection="1">
      <alignment horizontal="right"/>
      <protection locked="0"/>
    </xf>
    <xf numFmtId="164" fontId="7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7D52-7456-40F9-A566-AB4D212E5EEE}">
  <dimension ref="A1:G64"/>
  <sheetViews>
    <sheetView tabSelected="1" zoomScale="86" zoomScaleNormal="85" workbookViewId="0">
      <selection activeCell="B6" sqref="B6:C6"/>
    </sheetView>
  </sheetViews>
  <sheetFormatPr baseColWidth="10" defaultRowHeight="15" x14ac:dyDescent="0.2"/>
  <cols>
    <col min="1" max="1" width="25" style="2" bestFit="1" customWidth="1"/>
    <col min="2" max="2" width="76.1640625" style="2" bestFit="1" customWidth="1"/>
    <col min="3" max="3" width="15.5" style="2" bestFit="1" customWidth="1"/>
    <col min="4" max="4" width="10.83203125" style="2"/>
    <col min="5" max="5" width="46.6640625" style="2" customWidth="1"/>
    <col min="6" max="6" width="44.5" style="2" customWidth="1"/>
    <col min="7" max="7" width="70.5" style="2" customWidth="1"/>
    <col min="8" max="16384" width="10.83203125" style="2"/>
  </cols>
  <sheetData>
    <row r="1" spans="1:7" ht="16" x14ac:dyDescent="0.2">
      <c r="A1" s="1" t="s">
        <v>49</v>
      </c>
    </row>
    <row r="4" spans="1:7" ht="21" customHeight="1" x14ac:dyDescent="0.2">
      <c r="B4" s="3" t="s">
        <v>0</v>
      </c>
      <c r="C4" s="4"/>
      <c r="E4" s="3" t="s">
        <v>27</v>
      </c>
      <c r="F4" s="4"/>
    </row>
    <row r="5" spans="1:7" ht="11.25" customHeight="1" x14ac:dyDescent="0.2">
      <c r="B5" s="5"/>
      <c r="C5" s="6"/>
      <c r="E5" s="7"/>
      <c r="F5" s="8"/>
    </row>
    <row r="6" spans="1:7" ht="18" x14ac:dyDescent="0.2">
      <c r="B6" s="9" t="s">
        <v>1</v>
      </c>
      <c r="C6" s="10"/>
      <c r="E6" s="11"/>
      <c r="F6" s="12"/>
    </row>
    <row r="7" spans="1:7" ht="10.5" customHeight="1" x14ac:dyDescent="0.2">
      <c r="B7" s="5"/>
      <c r="C7" s="13"/>
      <c r="E7" s="14"/>
      <c r="F7" s="15"/>
    </row>
    <row r="8" spans="1:7" ht="17" x14ac:dyDescent="0.2">
      <c r="B8" s="16" t="s">
        <v>2</v>
      </c>
      <c r="C8" s="17"/>
      <c r="E8" s="18" t="s">
        <v>28</v>
      </c>
      <c r="F8" s="19"/>
      <c r="G8" s="20" t="s">
        <v>44</v>
      </c>
    </row>
    <row r="9" spans="1:7" ht="16" x14ac:dyDescent="0.2">
      <c r="B9" s="21"/>
      <c r="C9" s="17"/>
      <c r="E9" s="21"/>
      <c r="F9" s="22"/>
      <c r="G9" s="23"/>
    </row>
    <row r="10" spans="1:7" ht="16" x14ac:dyDescent="0.2">
      <c r="B10" s="21" t="s">
        <v>38</v>
      </c>
      <c r="C10" s="24">
        <v>760000</v>
      </c>
      <c r="E10" s="21" t="s">
        <v>42</v>
      </c>
      <c r="F10" s="25">
        <v>92800</v>
      </c>
      <c r="G10" s="26"/>
    </row>
    <row r="11" spans="1:7" ht="16" x14ac:dyDescent="0.2">
      <c r="B11" s="21"/>
      <c r="C11" s="24"/>
      <c r="E11" s="21" t="s">
        <v>43</v>
      </c>
      <c r="F11" s="25">
        <v>124750</v>
      </c>
      <c r="G11" s="26"/>
    </row>
    <row r="12" spans="1:7" ht="17" x14ac:dyDescent="0.2">
      <c r="B12" s="27" t="s">
        <v>14</v>
      </c>
      <c r="C12" s="28">
        <f>SUM(C9:C11)</f>
        <v>760000</v>
      </c>
      <c r="E12" s="29" t="s">
        <v>29</v>
      </c>
      <c r="F12" s="25">
        <v>91572.65</v>
      </c>
      <c r="G12" s="26"/>
    </row>
    <row r="13" spans="1:7" ht="16" x14ac:dyDescent="0.2">
      <c r="B13" s="5"/>
      <c r="C13" s="30"/>
      <c r="E13" s="29"/>
      <c r="F13" s="31"/>
      <c r="G13" s="32"/>
    </row>
    <row r="14" spans="1:7" ht="13.5" customHeight="1" x14ac:dyDescent="0.2">
      <c r="B14" s="16" t="s">
        <v>3</v>
      </c>
      <c r="C14" s="30"/>
      <c r="E14" s="33"/>
      <c r="F14" s="22"/>
    </row>
    <row r="15" spans="1:7" ht="16" x14ac:dyDescent="0.2">
      <c r="B15" s="34"/>
      <c r="C15" s="30"/>
      <c r="E15" s="35" t="s">
        <v>30</v>
      </c>
      <c r="F15" s="36">
        <f>SUM(F10:F13)</f>
        <v>309122.65000000002</v>
      </c>
    </row>
    <row r="16" spans="1:7" ht="17" x14ac:dyDescent="0.2">
      <c r="B16" s="29" t="s">
        <v>4</v>
      </c>
      <c r="C16" s="24">
        <v>489540.24</v>
      </c>
      <c r="E16" s="37" t="s">
        <v>31</v>
      </c>
      <c r="F16" s="38">
        <f>C55</f>
        <v>731596.14500000002</v>
      </c>
    </row>
    <row r="17" spans="1:7" ht="16" x14ac:dyDescent="0.2">
      <c r="B17" s="21" t="s">
        <v>5</v>
      </c>
      <c r="C17" s="24">
        <v>79427.16</v>
      </c>
      <c r="E17" s="21"/>
      <c r="F17" s="31"/>
    </row>
    <row r="18" spans="1:7" ht="17.25" customHeight="1" x14ac:dyDescent="0.2">
      <c r="B18" s="5"/>
      <c r="C18" s="39"/>
      <c r="E18" s="40" t="s">
        <v>32</v>
      </c>
      <c r="F18" s="36">
        <f>F34</f>
        <v>422473.6649999998</v>
      </c>
    </row>
    <row r="19" spans="1:7" ht="17" x14ac:dyDescent="0.2">
      <c r="B19" s="41" t="s">
        <v>15</v>
      </c>
      <c r="C19" s="42">
        <f>SUM(C15:C18)</f>
        <v>568967.4</v>
      </c>
      <c r="E19" s="16" t="s">
        <v>37</v>
      </c>
      <c r="F19" s="43">
        <f>(F34+F15)-F16</f>
        <v>0.16999999980907887</v>
      </c>
    </row>
    <row r="20" spans="1:7" ht="16.5" customHeight="1" x14ac:dyDescent="0.2">
      <c r="B20" s="29" t="s">
        <v>6</v>
      </c>
      <c r="C20" s="39"/>
      <c r="E20" s="44"/>
      <c r="F20" s="45"/>
    </row>
    <row r="21" spans="1:7" ht="15.75" customHeight="1" x14ac:dyDescent="0.2">
      <c r="B21" s="46" t="s">
        <v>25</v>
      </c>
      <c r="C21" s="28">
        <f>C12-C19</f>
        <v>191032.59999999998</v>
      </c>
      <c r="E21" s="16" t="s">
        <v>36</v>
      </c>
      <c r="F21" s="47"/>
      <c r="G21" s="20" t="s">
        <v>48</v>
      </c>
    </row>
    <row r="22" spans="1:7" ht="17" x14ac:dyDescent="0.2">
      <c r="B22" s="46" t="s">
        <v>7</v>
      </c>
      <c r="C22" s="28">
        <f>C21/2</f>
        <v>95516.299999999988</v>
      </c>
      <c r="E22" s="21"/>
      <c r="F22" s="47"/>
      <c r="G22" s="23"/>
    </row>
    <row r="23" spans="1:7" ht="17" x14ac:dyDescent="0.2">
      <c r="B23" s="46"/>
      <c r="C23" s="48"/>
      <c r="E23" s="29" t="s">
        <v>38</v>
      </c>
      <c r="F23" s="31">
        <v>760000</v>
      </c>
      <c r="G23" s="26"/>
    </row>
    <row r="24" spans="1:7" ht="18" x14ac:dyDescent="0.2">
      <c r="B24" s="9" t="s">
        <v>9</v>
      </c>
      <c r="C24" s="10"/>
      <c r="E24" s="21" t="s">
        <v>42</v>
      </c>
      <c r="F24" s="31">
        <v>92800</v>
      </c>
      <c r="G24" s="26"/>
    </row>
    <row r="25" spans="1:7" ht="16" x14ac:dyDescent="0.2">
      <c r="B25" s="14"/>
      <c r="C25" s="49"/>
      <c r="E25" s="21" t="s">
        <v>43</v>
      </c>
      <c r="F25" s="31">
        <v>124750</v>
      </c>
      <c r="G25" s="26"/>
    </row>
    <row r="26" spans="1:7" ht="17" x14ac:dyDescent="0.2">
      <c r="B26" s="16" t="s">
        <v>17</v>
      </c>
      <c r="C26" s="50"/>
      <c r="E26" s="29" t="s">
        <v>29</v>
      </c>
      <c r="F26" s="31">
        <v>91572.65</v>
      </c>
      <c r="G26" s="26"/>
    </row>
    <row r="27" spans="1:7" ht="17" x14ac:dyDescent="0.2">
      <c r="B27" s="21"/>
      <c r="C27" s="50"/>
      <c r="E27" s="29" t="s">
        <v>45</v>
      </c>
      <c r="F27" s="31">
        <v>20000</v>
      </c>
      <c r="G27" s="26"/>
    </row>
    <row r="28" spans="1:7" ht="17" x14ac:dyDescent="0.2">
      <c r="A28" s="29"/>
      <c r="B28" s="29" t="s">
        <v>39</v>
      </c>
      <c r="C28" s="24">
        <v>185600</v>
      </c>
      <c r="D28" s="29"/>
      <c r="E28" s="29" t="s">
        <v>33</v>
      </c>
      <c r="F28" s="31">
        <v>2000</v>
      </c>
      <c r="G28" s="26"/>
    </row>
    <row r="29" spans="1:7" ht="17" x14ac:dyDescent="0.2">
      <c r="A29" s="29"/>
      <c r="B29" s="29" t="s">
        <v>40</v>
      </c>
      <c r="C29" s="24">
        <v>249500</v>
      </c>
      <c r="D29" s="29"/>
      <c r="E29" s="29" t="s">
        <v>47</v>
      </c>
      <c r="F29" s="31">
        <v>28520</v>
      </c>
      <c r="G29" s="32"/>
    </row>
    <row r="30" spans="1:7" ht="17" x14ac:dyDescent="0.2">
      <c r="A30" s="29"/>
      <c r="B30" s="29" t="s">
        <v>10</v>
      </c>
      <c r="C30" s="24">
        <v>183145.13</v>
      </c>
      <c r="D30" s="29"/>
      <c r="E30" s="29"/>
      <c r="F30" s="22"/>
    </row>
    <row r="31" spans="1:7" ht="17" x14ac:dyDescent="0.2">
      <c r="A31" s="29"/>
      <c r="B31" s="29" t="s">
        <v>46</v>
      </c>
      <c r="C31" s="24">
        <v>22000</v>
      </c>
      <c r="D31" s="29"/>
      <c r="E31" s="35" t="s">
        <v>30</v>
      </c>
      <c r="F31" s="36">
        <f>SUM(F23:F29)</f>
        <v>1119642.6499999999</v>
      </c>
    </row>
    <row r="32" spans="1:7" ht="17" x14ac:dyDescent="0.2">
      <c r="A32" s="29"/>
      <c r="B32" s="29" t="s">
        <v>11</v>
      </c>
      <c r="C32" s="24" t="s">
        <v>12</v>
      </c>
      <c r="D32" s="29"/>
      <c r="E32" s="35" t="s">
        <v>34</v>
      </c>
      <c r="F32" s="51">
        <f>C64</f>
        <v>697168.9850000001</v>
      </c>
    </row>
    <row r="33" spans="1:6" ht="17" x14ac:dyDescent="0.2">
      <c r="A33" s="29"/>
      <c r="B33" s="29" t="s">
        <v>41</v>
      </c>
      <c r="C33" s="24">
        <v>28520</v>
      </c>
      <c r="D33" s="29"/>
      <c r="E33" s="21"/>
      <c r="F33" s="52"/>
    </row>
    <row r="34" spans="1:6" ht="17" x14ac:dyDescent="0.2">
      <c r="A34" s="29"/>
      <c r="B34" s="29" t="s">
        <v>13</v>
      </c>
      <c r="C34" s="24">
        <v>489540.24</v>
      </c>
      <c r="D34" s="29"/>
      <c r="E34" s="40" t="s">
        <v>35</v>
      </c>
      <c r="F34" s="51">
        <f>F31-F32</f>
        <v>422473.6649999998</v>
      </c>
    </row>
    <row r="35" spans="1:6" ht="16" x14ac:dyDescent="0.2">
      <c r="B35" s="53"/>
      <c r="C35" s="54"/>
      <c r="E35" s="55"/>
      <c r="F35" s="56"/>
    </row>
    <row r="36" spans="1:6" ht="16" x14ac:dyDescent="0.2">
      <c r="B36" s="53" t="s">
        <v>8</v>
      </c>
      <c r="C36" s="54">
        <f>SUM(C27:C34)</f>
        <v>1158305.3700000001</v>
      </c>
    </row>
    <row r="37" spans="1:6" ht="16" x14ac:dyDescent="0.2">
      <c r="B37" s="57"/>
      <c r="C37" s="58"/>
    </row>
    <row r="38" spans="1:6" ht="17" x14ac:dyDescent="0.2">
      <c r="B38" s="16" t="s">
        <v>16</v>
      </c>
      <c r="C38" s="59"/>
    </row>
    <row r="39" spans="1:6" ht="16" x14ac:dyDescent="0.2">
      <c r="B39" s="21"/>
      <c r="C39" s="59"/>
    </row>
    <row r="40" spans="1:6" ht="16" x14ac:dyDescent="0.2">
      <c r="B40" s="60" t="s">
        <v>18</v>
      </c>
      <c r="C40" s="61">
        <v>45000</v>
      </c>
    </row>
    <row r="41" spans="1:6" ht="16" x14ac:dyDescent="0.2">
      <c r="B41" s="53"/>
      <c r="C41" s="62"/>
    </row>
    <row r="42" spans="1:6" ht="16" x14ac:dyDescent="0.2">
      <c r="B42" s="27" t="s">
        <v>8</v>
      </c>
      <c r="C42" s="28">
        <f>SUM(C39:C41)</f>
        <v>45000</v>
      </c>
    </row>
    <row r="43" spans="1:6" ht="13.5" customHeight="1" x14ac:dyDescent="0.2">
      <c r="B43" s="63"/>
      <c r="C43" s="64"/>
    </row>
    <row r="44" spans="1:6" hidden="1" x14ac:dyDescent="0.2">
      <c r="B44" s="65"/>
      <c r="C44" s="66"/>
    </row>
    <row r="45" spans="1:6" ht="18" x14ac:dyDescent="0.2">
      <c r="B45" s="67" t="s">
        <v>19</v>
      </c>
      <c r="C45" s="28">
        <f>C36-C42</f>
        <v>1113305.3700000001</v>
      </c>
    </row>
    <row r="46" spans="1:6" ht="18" x14ac:dyDescent="0.2">
      <c r="B46" s="67" t="s">
        <v>7</v>
      </c>
      <c r="C46" s="28">
        <f>C45/2</f>
        <v>556652.68500000006</v>
      </c>
    </row>
    <row r="47" spans="1:6" ht="33" customHeight="1" x14ac:dyDescent="0.2">
      <c r="B47" s="14"/>
      <c r="C47" s="68"/>
    </row>
    <row r="48" spans="1:6" ht="17" x14ac:dyDescent="0.2">
      <c r="B48" s="16" t="s">
        <v>20</v>
      </c>
      <c r="C48" s="59"/>
    </row>
    <row r="49" spans="2:3" ht="16" x14ac:dyDescent="0.2">
      <c r="B49" s="29"/>
      <c r="C49" s="59"/>
    </row>
    <row r="50" spans="2:3" ht="17" x14ac:dyDescent="0.2">
      <c r="B50" s="29" t="s">
        <v>21</v>
      </c>
      <c r="C50" s="59"/>
    </row>
    <row r="51" spans="2:3" ht="17" x14ac:dyDescent="0.2">
      <c r="B51" s="29" t="s">
        <v>22</v>
      </c>
      <c r="C51" s="24">
        <f>C46</f>
        <v>556652.68500000006</v>
      </c>
    </row>
    <row r="52" spans="2:3" ht="17" x14ac:dyDescent="0.2">
      <c r="B52" s="29" t="s">
        <v>23</v>
      </c>
      <c r="C52" s="24">
        <f>C17</f>
        <v>79427.16</v>
      </c>
    </row>
    <row r="53" spans="2:3" ht="17" x14ac:dyDescent="0.2">
      <c r="B53" s="29" t="s">
        <v>24</v>
      </c>
      <c r="C53" s="24">
        <f>C22</f>
        <v>95516.299999999988</v>
      </c>
    </row>
    <row r="54" spans="2:3" x14ac:dyDescent="0.2">
      <c r="B54" s="5"/>
      <c r="C54" s="69"/>
    </row>
    <row r="55" spans="2:3" ht="17" x14ac:dyDescent="0.2">
      <c r="B55" s="46" t="s">
        <v>8</v>
      </c>
      <c r="C55" s="70">
        <f>SUM(C51:C53)</f>
        <v>731596.14500000002</v>
      </c>
    </row>
    <row r="56" spans="2:3" ht="16" x14ac:dyDescent="0.2">
      <c r="B56" s="14"/>
      <c r="C56" s="71"/>
    </row>
    <row r="57" spans="2:3" ht="17" x14ac:dyDescent="0.2">
      <c r="B57" s="16" t="s">
        <v>20</v>
      </c>
      <c r="C57" s="59"/>
    </row>
    <row r="58" spans="2:3" ht="16" x14ac:dyDescent="0.2">
      <c r="B58" s="29"/>
      <c r="C58" s="59"/>
    </row>
    <row r="59" spans="2:3" ht="17" x14ac:dyDescent="0.2">
      <c r="B59" s="29" t="s">
        <v>26</v>
      </c>
      <c r="C59" s="59"/>
    </row>
    <row r="60" spans="2:3" ht="17" x14ac:dyDescent="0.2">
      <c r="B60" s="29" t="s">
        <v>22</v>
      </c>
      <c r="C60" s="24">
        <f>C46</f>
        <v>556652.68500000006</v>
      </c>
    </row>
    <row r="61" spans="2:3" ht="17" x14ac:dyDescent="0.2">
      <c r="B61" s="29" t="s">
        <v>23</v>
      </c>
      <c r="C61" s="24">
        <f>C40</f>
        <v>45000</v>
      </c>
    </row>
    <row r="62" spans="2:3" ht="17" x14ac:dyDescent="0.2">
      <c r="B62" s="29" t="s">
        <v>24</v>
      </c>
      <c r="C62" s="24">
        <f>C22</f>
        <v>95516.299999999988</v>
      </c>
    </row>
    <row r="63" spans="2:3" x14ac:dyDescent="0.2">
      <c r="B63" s="5"/>
      <c r="C63" s="69"/>
    </row>
    <row r="64" spans="2:3" ht="17" x14ac:dyDescent="0.2">
      <c r="B64" s="46" t="s">
        <v>8</v>
      </c>
      <c r="C64" s="72">
        <f>SUM(C58:C63)</f>
        <v>697168.9850000001</v>
      </c>
    </row>
  </sheetData>
  <sheetProtection algorithmName="SHA-512" hashValue="z11nLEljXHipS8lfi78X3zriWVc6FALTU+5CUIFCBoFAgpYvna7ubDBgp1kI43tRoXtfwpGsjGMuFMrlaz013w==" saltValue="eQEsQebLv+A9C79r4UvcRg==" spinCount="100000" sheet="1" objects="1" scenarios="1" selectLockedCells="1"/>
  <mergeCells count="8">
    <mergeCell ref="B43:C44"/>
    <mergeCell ref="E4:F4"/>
    <mergeCell ref="G21:G29"/>
    <mergeCell ref="G8:G13"/>
    <mergeCell ref="E5:F6"/>
    <mergeCell ref="B4:C4"/>
    <mergeCell ref="B6:C6"/>
    <mergeCell ref="B24:C24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</dc:creator>
  <cp:lastModifiedBy>Sofian b.</cp:lastModifiedBy>
  <dcterms:created xsi:type="dcterms:W3CDTF">2021-11-19T09:41:30Z</dcterms:created>
  <dcterms:modified xsi:type="dcterms:W3CDTF">2023-06-29T17:04:59Z</dcterms:modified>
</cp:coreProperties>
</file>